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C-Criterium" sheetId="1" r:id="rId1"/>
    <sheet name="Data" sheetId="2" r:id="rId2"/>
  </sheets>
  <calcPr calcId="152511"/>
</workbook>
</file>

<file path=xl/calcChain.xml><?xml version="1.0" encoding="utf-8"?>
<calcChain xmlns="http://schemas.openxmlformats.org/spreadsheetml/2006/main">
  <c r="C16" i="1" l="1"/>
  <c r="C14" i="1"/>
  <c r="C18" i="1" l="1"/>
  <c r="C26" i="1"/>
  <c r="C20" i="1"/>
  <c r="C21" i="1" s="1"/>
</calcChain>
</file>

<file path=xl/sharedStrings.xml><?xml version="1.0" encoding="utf-8"?>
<sst xmlns="http://schemas.openxmlformats.org/spreadsheetml/2006/main" count="31" uniqueCount="27">
  <si>
    <t>Mpa</t>
  </si>
  <si>
    <t>MPa</t>
  </si>
  <si>
    <t>phi</t>
  </si>
  <si>
    <t>fck</t>
  </si>
  <si>
    <t>radians</t>
  </si>
  <si>
    <t>Mpa;N/mm2</t>
  </si>
  <si>
    <t>MOHR-COULOMB CRITERIUM</t>
  </si>
  <si>
    <r>
      <rPr>
        <sz val="10"/>
        <color theme="1"/>
        <rFont val="Calibri"/>
        <family val="2"/>
      </rPr>
      <t>σ_</t>
    </r>
    <r>
      <rPr>
        <sz val="10"/>
        <color theme="1"/>
        <rFont val="Arial"/>
        <family val="2"/>
      </rPr>
      <t>1</t>
    </r>
  </si>
  <si>
    <t>σ_3</t>
  </si>
  <si>
    <t>MC_Stress</t>
  </si>
  <si>
    <t>Negative</t>
  </si>
  <si>
    <t>Calculation of Mohr-Coulomb yield criterim</t>
  </si>
  <si>
    <t>Cohesive strength</t>
  </si>
  <si>
    <t>Cohesive</t>
  </si>
  <si>
    <t>%</t>
  </si>
  <si>
    <t>Friction angle. Angle of internal friction.</t>
  </si>
  <si>
    <t>MC_Formula</t>
  </si>
  <si>
    <t>Com`pressive strength of the brittle material. NEGATIVE</t>
  </si>
  <si>
    <t>degrees</t>
  </si>
  <si>
    <t>the period is the decimal separator in MW</t>
  </si>
  <si>
    <t>MECWAY-Formula:</t>
  </si>
  <si>
    <t>MANUEL MARTÍN  VERTEDOR, mmartin@coac.net</t>
  </si>
  <si>
    <t>Positive(almost 0)</t>
  </si>
  <si>
    <t>MPa;N/mm²</t>
  </si>
  <si>
    <t>MPa/N/mm²</t>
  </si>
  <si>
    <t>Mpa;N/mm²</t>
  </si>
  <si>
    <t>copy and 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</si>
</sst>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19051</xdr:rowOff>
    </xdr:from>
    <xdr:to>
      <xdr:col>10</xdr:col>
      <xdr:colOff>685800</xdr:colOff>
      <xdr:row>56</xdr:row>
      <xdr:rowOff>171451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145" t="12310" r="34992" b="16143"/>
        <a:stretch/>
      </xdr:blipFill>
      <xdr:spPr>
        <a:xfrm>
          <a:off x="781050" y="209551"/>
          <a:ext cx="7524750" cy="10629900"/>
        </a:xfrm>
        <a:prstGeom prst="rect">
          <a:avLst/>
        </a:prstGeom>
      </xdr:spPr>
    </xdr:pic>
    <xdr:clientData/>
  </xdr:twoCellAnchor>
  <xdr:twoCellAnchor editAs="oneCell">
    <xdr:from>
      <xdr:col>11</xdr:col>
      <xdr:colOff>733424</xdr:colOff>
      <xdr:row>1</xdr:row>
      <xdr:rowOff>9525</xdr:rowOff>
    </xdr:from>
    <xdr:to>
      <xdr:col>21</xdr:col>
      <xdr:colOff>619125</xdr:colOff>
      <xdr:row>56</xdr:row>
      <xdr:rowOff>142875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4262" t="19682" r="34953" b="8898"/>
        <a:stretch/>
      </xdr:blipFill>
      <xdr:spPr>
        <a:xfrm>
          <a:off x="9115424" y="200025"/>
          <a:ext cx="7505701" cy="1061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tabSelected="1" workbookViewId="0">
      <selection activeCell="C30" sqref="C30"/>
    </sheetView>
  </sheetViews>
  <sheetFormatPr baseColWidth="10" defaultColWidth="9.140625" defaultRowHeight="12.75" x14ac:dyDescent="0.2"/>
  <cols>
    <col min="1" max="1" width="9.140625" style="1"/>
    <col min="2" max="2" width="14.7109375" style="1" customWidth="1"/>
    <col min="3" max="3" width="39.5703125" style="1" customWidth="1"/>
    <col min="4" max="16384" width="9.140625" style="1"/>
  </cols>
  <sheetData>
    <row r="2" spans="2:6" x14ac:dyDescent="0.2">
      <c r="C2" s="3" t="s">
        <v>6</v>
      </c>
    </row>
    <row r="3" spans="2:6" x14ac:dyDescent="0.2">
      <c r="C3" s="1" t="s">
        <v>11</v>
      </c>
    </row>
    <row r="4" spans="2:6" x14ac:dyDescent="0.2">
      <c r="C4" s="1" t="s">
        <v>21</v>
      </c>
    </row>
    <row r="6" spans="2:6" x14ac:dyDescent="0.2">
      <c r="B6" s="1" t="s">
        <v>7</v>
      </c>
      <c r="C6" s="5">
        <v>1</v>
      </c>
      <c r="D6" s="1" t="s">
        <v>23</v>
      </c>
      <c r="F6" s="1" t="s">
        <v>22</v>
      </c>
    </row>
    <row r="7" spans="2:6" x14ac:dyDescent="0.2">
      <c r="B7" s="2" t="s">
        <v>8</v>
      </c>
      <c r="C7" s="5">
        <v>-22</v>
      </c>
      <c r="D7" s="1" t="s">
        <v>24</v>
      </c>
      <c r="F7" s="1" t="s">
        <v>10</v>
      </c>
    </row>
    <row r="11" spans="2:6" x14ac:dyDescent="0.2">
      <c r="B11" s="1" t="s">
        <v>2</v>
      </c>
      <c r="C11" s="5">
        <v>35</v>
      </c>
      <c r="D11" s="1" t="s">
        <v>18</v>
      </c>
      <c r="F11" s="1" t="s">
        <v>15</v>
      </c>
    </row>
    <row r="12" spans="2:6" x14ac:dyDescent="0.2">
      <c r="B12" s="1" t="s">
        <v>3</v>
      </c>
      <c r="C12" s="5">
        <v>-25</v>
      </c>
      <c r="D12" s="1" t="s">
        <v>5</v>
      </c>
      <c r="F12" s="1" t="s">
        <v>17</v>
      </c>
    </row>
    <row r="14" spans="2:6" x14ac:dyDescent="0.2">
      <c r="B14" s="1" t="s">
        <v>2</v>
      </c>
      <c r="C14" s="1">
        <f>C11*PI()/180</f>
        <v>0.6108652381980153</v>
      </c>
      <c r="D14" s="1" t="s">
        <v>4</v>
      </c>
    </row>
    <row r="16" spans="2:6" x14ac:dyDescent="0.2">
      <c r="B16" s="1" t="s">
        <v>13</v>
      </c>
      <c r="C16" s="1">
        <f>(C12*(1-SIN(C14)))/(2*COS(C14))</f>
        <v>-6.507088131896829</v>
      </c>
      <c r="D16" s="1" t="s">
        <v>25</v>
      </c>
      <c r="F16" s="1" t="s">
        <v>12</v>
      </c>
    </row>
    <row r="18" spans="2:10" x14ac:dyDescent="0.2">
      <c r="B18" s="1" t="s">
        <v>9</v>
      </c>
      <c r="C18" s="1">
        <f>(C6-C7)+((C6+C7)*SIN(C14))-(2*C16*COS(C14))</f>
        <v>21.61548392785188</v>
      </c>
      <c r="D18" s="1" t="s">
        <v>25</v>
      </c>
    </row>
    <row r="20" spans="2:10" x14ac:dyDescent="0.2">
      <c r="B20" s="3" t="s">
        <v>9</v>
      </c>
      <c r="C20" s="3">
        <f>IF(C18&lt;0,0,C18)</f>
        <v>21.61548392785188</v>
      </c>
      <c r="D20" s="3" t="s">
        <v>0</v>
      </c>
    </row>
    <row r="21" spans="2:10" x14ac:dyDescent="0.2">
      <c r="B21" s="1" t="s">
        <v>14</v>
      </c>
      <c r="C21" s="1">
        <f>C20*100/C12</f>
        <v>-86.46193571140752</v>
      </c>
      <c r="D21" s="1" t="s">
        <v>14</v>
      </c>
    </row>
    <row r="24" spans="2:10" x14ac:dyDescent="0.2">
      <c r="B24" s="4" t="s">
        <v>20</v>
      </c>
    </row>
    <row r="25" spans="2:10" x14ac:dyDescent="0.2">
      <c r="B25" s="4"/>
    </row>
    <row r="26" spans="2:10" x14ac:dyDescent="0.2">
      <c r="B26" s="3" t="s">
        <v>16</v>
      </c>
      <c r="C26" s="1" t="str">
        <f>"max((s1-s3) + ((s1+s3)*" &amp; SIN(C14) &amp; " ) -(2*( "&amp; C16 &amp;" )*" &amp; COS(C14) &amp;" ),0)"</f>
        <v>max((s1-s3) + ((s1+s3)*0,573576436351046 ) -(2*( -6,50708813189683 )*0,819152044288992 ),0)</v>
      </c>
      <c r="J26" s="1" t="s">
        <v>1</v>
      </c>
    </row>
    <row r="28" spans="2:10" x14ac:dyDescent="0.2">
      <c r="C28" s="1" t="s">
        <v>19</v>
      </c>
    </row>
    <row r="29" spans="2:10" x14ac:dyDescent="0.2">
      <c r="C29" s="1" t="s">
        <v>26</v>
      </c>
    </row>
  </sheetData>
  <dataConsolidate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Y95" sqref="AY9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MC-Criterium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2020-06-25T11:05:23Z</dcterms:modified>
</cp:coreProperties>
</file>